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2"/>
  </bookViews>
  <sheets>
    <sheet name="19 Aug - 30 Sept" sheetId="2" r:id="rId1"/>
    <sheet name="Oct-Dec 2013" sheetId="3" r:id="rId2"/>
    <sheet name="Jan - March 2014" sheetId="4" r:id="rId3"/>
  </sheets>
  <calcPr calcId="152511"/>
</workbook>
</file>

<file path=xl/calcChain.xml><?xml version="1.0" encoding="utf-8"?>
<calcChain xmlns="http://schemas.openxmlformats.org/spreadsheetml/2006/main">
  <c r="H10" i="4" l="1"/>
  <c r="H6" i="4"/>
  <c r="H8" i="4" l="1"/>
  <c r="G8" i="4"/>
  <c r="G10" i="4" l="1"/>
  <c r="J10" i="4" l="1"/>
  <c r="J9" i="4"/>
  <c r="J8" i="4"/>
  <c r="J7" i="4"/>
  <c r="J6" i="4"/>
  <c r="J32" i="4" l="1"/>
  <c r="G9" i="3"/>
  <c r="F9" i="3"/>
  <c r="J9" i="3" s="1"/>
  <c r="G8" i="3"/>
  <c r="J8" i="3" s="1"/>
  <c r="I7" i="3"/>
  <c r="H7" i="3"/>
  <c r="G7" i="3"/>
  <c r="H6" i="3"/>
  <c r="G6" i="3"/>
  <c r="J7" i="3" l="1"/>
  <c r="J6" i="3"/>
  <c r="J6" i="2" l="1"/>
  <c r="J34" i="3" l="1"/>
  <c r="J34" i="2" l="1"/>
</calcChain>
</file>

<file path=xl/sharedStrings.xml><?xml version="1.0" encoding="utf-8"?>
<sst xmlns="http://schemas.openxmlformats.org/spreadsheetml/2006/main" count="68" uniqueCount="34">
  <si>
    <t>Expenses:</t>
  </si>
  <si>
    <t>Dates</t>
  </si>
  <si>
    <t>Destination</t>
  </si>
  <si>
    <t>Purpose</t>
  </si>
  <si>
    <t>Travel</t>
  </si>
  <si>
    <t>Air</t>
  </si>
  <si>
    <t>Rail</t>
  </si>
  <si>
    <t>Taxi/Car</t>
  </si>
  <si>
    <t>Accommodation/Meals</t>
  </si>
  <si>
    <t>Total Cost £</t>
  </si>
  <si>
    <t>From</t>
  </si>
  <si>
    <t>To</t>
  </si>
  <si>
    <t>Other (Including Hospitality Given)</t>
  </si>
  <si>
    <t>Total Expenses for Q2</t>
  </si>
  <si>
    <t>19th August to 30 September</t>
  </si>
  <si>
    <t>October - December</t>
  </si>
  <si>
    <t>Total Expenses for Q3</t>
  </si>
  <si>
    <t>Panama</t>
  </si>
  <si>
    <t>IAACA Conference</t>
  </si>
  <si>
    <t>Official Meeting</t>
  </si>
  <si>
    <t>Kyrgyzstan</t>
  </si>
  <si>
    <t>Paris</t>
  </si>
  <si>
    <t>Surrey</t>
  </si>
  <si>
    <t>Conference</t>
  </si>
  <si>
    <t>London</t>
  </si>
  <si>
    <t>Trip to Kyrgystan on behalf Foreign Office who paid all accommodation and food</t>
  </si>
  <si>
    <t>Footnote:</t>
  </si>
  <si>
    <t>January - March 2014</t>
  </si>
  <si>
    <t>Total Expenses for Q4</t>
  </si>
  <si>
    <t>Official meeting</t>
  </si>
  <si>
    <t>Washington</t>
  </si>
  <si>
    <t>OECD Conference</t>
  </si>
  <si>
    <t>new</t>
  </si>
  <si>
    <t>Operational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</si>
</sst>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8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4" fontId="1" fillId="0" borderId="12" xfId="0" applyNumberFormat="1" applyFont="1" applyBorder="1"/>
    <xf numFmtId="0" fontId="3" fillId="0" borderId="0" xfId="0" applyFo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" fontId="0" fillId="0" borderId="0" xfId="0" applyNumberFormat="1"/>
    <xf numFmtId="14" fontId="0" fillId="0" borderId="1" xfId="0" applyNumberFormat="1" applyFill="1" applyBorder="1" applyAlignment="1">
      <alignment horizontal="right" vertical="center"/>
    </xf>
    <xf numFmtId="4" fontId="0" fillId="0" borderId="11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B35" sqref="B35"/>
    </sheetView>
  </sheetViews>
  <sheetFormatPr defaultRowHeight="15" x14ac:dyDescent="0.25"/>
  <cols>
    <col min="1" max="1" width="14.85546875" customWidth="1"/>
    <col min="2" max="2" width="15" customWidth="1"/>
    <col min="3" max="3" width="13.7109375" bestFit="1" customWidth="1"/>
    <col min="4" max="4" width="30" customWidth="1"/>
    <col min="5" max="5" width="12.28515625" customWidth="1"/>
    <col min="6" max="6" width="13.140625" customWidth="1"/>
    <col min="7" max="7" width="12.5703125" customWidth="1"/>
    <col min="8" max="8" width="22" bestFit="1" customWidth="1"/>
    <col min="9" max="9" width="13.7109375" customWidth="1"/>
    <col min="10" max="10" width="11.140625" bestFit="1" customWidth="1"/>
  </cols>
  <sheetData>
    <row r="2" spans="1:11" x14ac:dyDescent="0.25">
      <c r="A2" s="1" t="s">
        <v>0</v>
      </c>
      <c r="B2" s="1"/>
      <c r="C2" s="1" t="s">
        <v>14</v>
      </c>
    </row>
    <row r="4" spans="1:11" ht="60.75" thickBot="1" x14ac:dyDescent="0.3">
      <c r="A4" s="34" t="s">
        <v>1</v>
      </c>
      <c r="B4" s="35"/>
      <c r="C4" s="2" t="s">
        <v>2</v>
      </c>
      <c r="D4" s="2" t="s">
        <v>3</v>
      </c>
      <c r="E4" s="36" t="s">
        <v>4</v>
      </c>
      <c r="F4" s="36"/>
      <c r="G4" s="36"/>
      <c r="H4" s="36"/>
      <c r="I4" s="3" t="s">
        <v>12</v>
      </c>
      <c r="J4" s="21" t="s">
        <v>9</v>
      </c>
    </row>
    <row r="5" spans="1:11" x14ac:dyDescent="0.25">
      <c r="A5" s="2" t="s">
        <v>10</v>
      </c>
      <c r="B5" s="2" t="s">
        <v>11</v>
      </c>
      <c r="C5" s="2"/>
      <c r="D5" s="22"/>
      <c r="E5" s="4" t="s">
        <v>5</v>
      </c>
      <c r="F5" s="5" t="s">
        <v>6</v>
      </c>
      <c r="G5" s="5" t="s">
        <v>7</v>
      </c>
      <c r="H5" s="5" t="s">
        <v>8</v>
      </c>
      <c r="I5" s="6"/>
      <c r="J5" s="7"/>
    </row>
    <row r="6" spans="1:11" x14ac:dyDescent="0.25">
      <c r="A6" s="8">
        <v>41529</v>
      </c>
      <c r="B6" s="8">
        <v>41529</v>
      </c>
      <c r="C6" s="18" t="s">
        <v>24</v>
      </c>
      <c r="D6" s="23" t="s">
        <v>19</v>
      </c>
      <c r="E6" s="11"/>
      <c r="F6" s="12"/>
      <c r="G6" s="12">
        <v>6.9</v>
      </c>
      <c r="H6" s="12"/>
      <c r="I6" s="13"/>
      <c r="J6" s="14">
        <f>SUM(E6:I6)</f>
        <v>6.9</v>
      </c>
    </row>
    <row r="7" spans="1:11" x14ac:dyDescent="0.25">
      <c r="A7" s="8"/>
      <c r="B7" s="8"/>
      <c r="C7" s="18"/>
      <c r="D7" s="23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3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3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3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3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3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3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3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3"/>
      <c r="E15" s="15"/>
      <c r="F15" s="16"/>
      <c r="G15" s="16"/>
      <c r="H15" s="16"/>
      <c r="I15" s="17"/>
      <c r="J15" s="14"/>
      <c r="K15" s="20"/>
    </row>
    <row r="16" spans="1:11" x14ac:dyDescent="0.25">
      <c r="A16" s="8"/>
      <c r="B16" s="8"/>
      <c r="C16" s="18"/>
      <c r="D16" s="23"/>
      <c r="E16" s="15"/>
      <c r="F16" s="16"/>
      <c r="G16" s="16"/>
      <c r="H16" s="16"/>
      <c r="I16" s="17"/>
      <c r="J16" s="14"/>
      <c r="K16" s="20"/>
    </row>
    <row r="17" spans="1:11" x14ac:dyDescent="0.25">
      <c r="A17" s="8"/>
      <c r="B17" s="8"/>
      <c r="C17" s="18"/>
      <c r="D17" s="23"/>
      <c r="E17" s="15"/>
      <c r="F17" s="16"/>
      <c r="G17" s="16"/>
      <c r="H17" s="16"/>
      <c r="I17" s="17"/>
      <c r="J17" s="14"/>
      <c r="K17" s="20"/>
    </row>
    <row r="18" spans="1:11" x14ac:dyDescent="0.25">
      <c r="A18" s="8"/>
      <c r="B18" s="8"/>
      <c r="C18" s="18"/>
      <c r="D18" s="23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3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3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3"/>
      <c r="E21" s="15"/>
      <c r="F21" s="16"/>
      <c r="G21" s="16"/>
      <c r="H21" s="16"/>
      <c r="I21" s="17"/>
      <c r="J21" s="14"/>
      <c r="K21" s="20"/>
    </row>
    <row r="22" spans="1:11" x14ac:dyDescent="0.25">
      <c r="A22" s="8"/>
      <c r="B22" s="8"/>
      <c r="C22" s="18"/>
      <c r="D22" s="23"/>
      <c r="E22" s="15"/>
      <c r="F22" s="16"/>
      <c r="G22" s="16"/>
      <c r="H22" s="16"/>
      <c r="I22" s="17"/>
      <c r="J22" s="14"/>
      <c r="K22" s="20"/>
    </row>
    <row r="23" spans="1:11" x14ac:dyDescent="0.25">
      <c r="A23" s="8"/>
      <c r="B23" s="8"/>
      <c r="C23" s="18"/>
      <c r="D23" s="23"/>
      <c r="E23" s="15"/>
      <c r="F23" s="16"/>
      <c r="G23" s="16"/>
      <c r="H23" s="16"/>
      <c r="I23" s="17"/>
      <c r="J23" s="14"/>
      <c r="K23" s="20"/>
    </row>
    <row r="24" spans="1:11" x14ac:dyDescent="0.25">
      <c r="A24" s="8"/>
      <c r="B24" s="8"/>
      <c r="C24" s="18"/>
      <c r="D24" s="23"/>
      <c r="E24" s="15"/>
      <c r="F24" s="16"/>
      <c r="G24" s="16"/>
      <c r="H24" s="16"/>
      <c r="I24" s="17"/>
      <c r="J24" s="14"/>
      <c r="K24" s="20"/>
    </row>
    <row r="25" spans="1:11" x14ac:dyDescent="0.25">
      <c r="A25" s="8"/>
      <c r="B25" s="8"/>
      <c r="C25" s="18"/>
      <c r="D25" s="23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3"/>
      <c r="E26" s="15"/>
      <c r="F26" s="16"/>
      <c r="G26" s="16"/>
      <c r="H26" s="16"/>
      <c r="I26" s="17"/>
      <c r="J26" s="14"/>
      <c r="K26" s="20"/>
    </row>
    <row r="27" spans="1:11" x14ac:dyDescent="0.25">
      <c r="A27" s="8"/>
      <c r="B27" s="8"/>
      <c r="C27" s="18"/>
      <c r="D27" s="23"/>
      <c r="E27" s="15"/>
      <c r="F27" s="16"/>
      <c r="G27" s="16"/>
      <c r="H27" s="16"/>
      <c r="I27" s="17"/>
      <c r="J27" s="14"/>
      <c r="K27" s="20"/>
    </row>
    <row r="28" spans="1:11" x14ac:dyDescent="0.25">
      <c r="A28" s="8"/>
      <c r="B28" s="8"/>
      <c r="C28" s="18"/>
      <c r="D28" s="23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3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3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7" t="s">
        <v>13</v>
      </c>
      <c r="I34" s="37"/>
      <c r="J34" s="19">
        <f>SUM(J6:J33)</f>
        <v>6.9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workbookViewId="0">
      <selection activeCell="H9" sqref="H9"/>
    </sheetView>
  </sheetViews>
  <sheetFormatPr defaultRowHeight="15" x14ac:dyDescent="0.25"/>
  <cols>
    <col min="1" max="1" width="14.85546875" customWidth="1"/>
    <col min="2" max="2" width="15" customWidth="1"/>
    <col min="3" max="3" width="13.7109375" bestFit="1" customWidth="1"/>
    <col min="4" max="4" width="30" customWidth="1"/>
    <col min="5" max="5" width="12.28515625" customWidth="1"/>
    <col min="6" max="6" width="13.140625" customWidth="1"/>
    <col min="7" max="7" width="12.5703125" customWidth="1"/>
    <col min="8" max="8" width="22" bestFit="1" customWidth="1"/>
    <col min="9" max="9" width="13.7109375" customWidth="1"/>
    <col min="10" max="10" width="11.140625" bestFit="1" customWidth="1"/>
    <col min="12" max="12" width="51.85546875" bestFit="1" customWidth="1"/>
  </cols>
  <sheetData>
    <row r="2" spans="1:13" x14ac:dyDescent="0.25">
      <c r="A2" s="1" t="s">
        <v>0</v>
      </c>
      <c r="B2" s="1"/>
      <c r="C2" s="1" t="s">
        <v>15</v>
      </c>
    </row>
    <row r="4" spans="1:13" ht="60.75" thickBot="1" x14ac:dyDescent="0.3">
      <c r="A4" s="34" t="s">
        <v>1</v>
      </c>
      <c r="B4" s="35"/>
      <c r="C4" s="2" t="s">
        <v>2</v>
      </c>
      <c r="D4" s="2" t="s">
        <v>3</v>
      </c>
      <c r="E4" s="36" t="s">
        <v>4</v>
      </c>
      <c r="F4" s="36"/>
      <c r="G4" s="36"/>
      <c r="H4" s="36"/>
      <c r="I4" s="3" t="s">
        <v>12</v>
      </c>
      <c r="J4" s="25" t="s">
        <v>9</v>
      </c>
    </row>
    <row r="5" spans="1:13" x14ac:dyDescent="0.25">
      <c r="A5" s="2" t="s">
        <v>10</v>
      </c>
      <c r="B5" s="2" t="s">
        <v>11</v>
      </c>
      <c r="C5" s="2"/>
      <c r="D5" s="24"/>
      <c r="E5" s="4" t="s">
        <v>5</v>
      </c>
      <c r="F5" s="5" t="s">
        <v>6</v>
      </c>
      <c r="G5" s="5" t="s">
        <v>7</v>
      </c>
      <c r="H5" s="5" t="s">
        <v>8</v>
      </c>
      <c r="I5" s="6"/>
      <c r="J5" s="7"/>
    </row>
    <row r="6" spans="1:13" x14ac:dyDescent="0.25">
      <c r="A6" s="8">
        <v>41587</v>
      </c>
      <c r="B6" s="27">
        <v>41593</v>
      </c>
      <c r="C6" s="18" t="s">
        <v>20</v>
      </c>
      <c r="D6" s="23" t="s">
        <v>19</v>
      </c>
      <c r="E6" s="15"/>
      <c r="F6" s="16"/>
      <c r="G6" s="16">
        <f>76.86+6+20.8</f>
        <v>103.66</v>
      </c>
      <c r="H6" s="16">
        <f>5+41.09+11.46</f>
        <v>57.550000000000004</v>
      </c>
      <c r="I6" s="16"/>
      <c r="J6" s="28">
        <f t="shared" ref="J6" si="0">SUM(E6:I6)</f>
        <v>161.21</v>
      </c>
      <c r="M6" s="26"/>
    </row>
    <row r="7" spans="1:13" x14ac:dyDescent="0.25">
      <c r="A7" s="8">
        <v>41600</v>
      </c>
      <c r="B7" s="8">
        <v>41603</v>
      </c>
      <c r="C7" s="18" t="s">
        <v>17</v>
      </c>
      <c r="D7" s="23" t="s">
        <v>18</v>
      </c>
      <c r="E7" s="11">
        <v>2852.69</v>
      </c>
      <c r="F7" s="12"/>
      <c r="G7" s="12">
        <f>20.4+50.62</f>
        <v>71.02</v>
      </c>
      <c r="H7" s="16">
        <f>369.91+0.5</f>
        <v>370.41</v>
      </c>
      <c r="I7" s="16">
        <f>138.19+8.68</f>
        <v>146.87</v>
      </c>
      <c r="J7" s="14">
        <f t="shared" ref="J7:J9" si="1">SUM(E7:I7)</f>
        <v>3440.99</v>
      </c>
    </row>
    <row r="8" spans="1:13" x14ac:dyDescent="0.25">
      <c r="A8" s="8">
        <v>41603</v>
      </c>
      <c r="B8" s="8">
        <v>41605</v>
      </c>
      <c r="C8" s="18" t="s">
        <v>22</v>
      </c>
      <c r="D8" s="23" t="s">
        <v>23</v>
      </c>
      <c r="E8" s="11"/>
      <c r="F8" s="12"/>
      <c r="G8" s="12">
        <f>5.2+19.2+27</f>
        <v>51.4</v>
      </c>
      <c r="H8" s="16">
        <v>300</v>
      </c>
      <c r="I8" s="16"/>
      <c r="J8" s="14">
        <f t="shared" si="1"/>
        <v>351.4</v>
      </c>
    </row>
    <row r="9" spans="1:13" x14ac:dyDescent="0.25">
      <c r="A9" s="8">
        <v>41616</v>
      </c>
      <c r="B9" s="8">
        <v>41618</v>
      </c>
      <c r="C9" s="18" t="s">
        <v>21</v>
      </c>
      <c r="D9" s="23" t="s">
        <v>19</v>
      </c>
      <c r="E9" s="15"/>
      <c r="F9" s="16">
        <f>8.3+180.9+1.56</f>
        <v>190.76000000000002</v>
      </c>
      <c r="G9" s="12">
        <f>16.8+10.65</f>
        <v>27.450000000000003</v>
      </c>
      <c r="H9" s="31">
        <v>252.49</v>
      </c>
      <c r="I9" s="16"/>
      <c r="J9" s="14">
        <f t="shared" si="1"/>
        <v>470.70000000000005</v>
      </c>
      <c r="L9" s="32" t="s">
        <v>32</v>
      </c>
    </row>
    <row r="10" spans="1:13" x14ac:dyDescent="0.25">
      <c r="A10" s="27"/>
      <c r="B10" s="27"/>
      <c r="C10" s="18"/>
      <c r="D10" s="23"/>
      <c r="E10" s="15"/>
      <c r="F10" s="16"/>
      <c r="G10" s="12"/>
      <c r="H10" s="16"/>
      <c r="I10" s="16"/>
      <c r="J10" s="28"/>
    </row>
    <row r="11" spans="1:13" x14ac:dyDescent="0.25">
      <c r="A11" s="8"/>
      <c r="B11" s="8"/>
      <c r="C11" s="18"/>
      <c r="D11" s="23"/>
      <c r="E11" s="11"/>
      <c r="F11" s="12"/>
      <c r="G11" s="12"/>
      <c r="H11" s="16"/>
      <c r="I11" s="16"/>
      <c r="J11" s="14"/>
    </row>
    <row r="12" spans="1:13" x14ac:dyDescent="0.25">
      <c r="A12" s="8"/>
      <c r="B12" s="8"/>
      <c r="C12" s="18"/>
      <c r="D12" s="23"/>
      <c r="E12" s="11"/>
      <c r="F12" s="12"/>
      <c r="G12" s="12"/>
      <c r="H12" s="16"/>
      <c r="I12" s="16"/>
      <c r="J12" s="14"/>
    </row>
    <row r="13" spans="1:13" x14ac:dyDescent="0.25">
      <c r="A13" s="8"/>
      <c r="B13" s="8"/>
      <c r="C13" s="18"/>
      <c r="D13" s="23"/>
      <c r="E13" s="15"/>
      <c r="F13" s="16"/>
      <c r="G13" s="12"/>
      <c r="H13" s="16"/>
      <c r="I13" s="16"/>
      <c r="J13" s="14"/>
    </row>
    <row r="14" spans="1:13" x14ac:dyDescent="0.25">
      <c r="A14" s="27"/>
      <c r="B14" s="27"/>
      <c r="C14" s="18"/>
      <c r="D14" s="23"/>
      <c r="E14" s="15"/>
      <c r="F14" s="16"/>
      <c r="G14" s="12"/>
      <c r="H14" s="16"/>
      <c r="I14" s="16"/>
      <c r="J14" s="28"/>
    </row>
    <row r="15" spans="1:13" x14ac:dyDescent="0.25">
      <c r="A15" s="8"/>
      <c r="B15" s="8"/>
      <c r="C15" s="18"/>
      <c r="D15" s="23"/>
      <c r="E15" s="11"/>
      <c r="F15" s="12"/>
      <c r="G15" s="12"/>
      <c r="H15" s="16"/>
      <c r="I15" s="16"/>
      <c r="J15" s="14"/>
      <c r="K15" s="20"/>
    </row>
    <row r="16" spans="1:13" x14ac:dyDescent="0.25">
      <c r="A16" s="8"/>
      <c r="B16" s="8"/>
      <c r="C16" s="18"/>
      <c r="D16" s="23"/>
      <c r="E16" s="15"/>
      <c r="F16" s="16"/>
      <c r="G16" s="16"/>
      <c r="H16" s="16"/>
      <c r="I16" s="17"/>
      <c r="J16" s="14"/>
      <c r="K16" s="20"/>
    </row>
    <row r="17" spans="1:11" x14ac:dyDescent="0.25">
      <c r="A17" s="8"/>
      <c r="B17" s="8"/>
      <c r="C17" s="18"/>
      <c r="D17" s="23"/>
      <c r="E17" s="15"/>
      <c r="F17" s="16"/>
      <c r="G17" s="16"/>
      <c r="H17" s="16"/>
      <c r="I17" s="17"/>
      <c r="J17" s="14"/>
      <c r="K17" s="20"/>
    </row>
    <row r="18" spans="1:11" x14ac:dyDescent="0.25">
      <c r="A18" s="8"/>
      <c r="B18" s="8"/>
      <c r="C18" s="18"/>
      <c r="D18" s="23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3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3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3"/>
      <c r="E21" s="15"/>
      <c r="F21" s="16"/>
      <c r="G21" s="16"/>
      <c r="H21" s="16"/>
      <c r="I21" s="17"/>
      <c r="J21" s="14"/>
      <c r="K21" s="20"/>
    </row>
    <row r="22" spans="1:11" x14ac:dyDescent="0.25">
      <c r="A22" s="8"/>
      <c r="B22" s="8"/>
      <c r="C22" s="18"/>
      <c r="D22" s="23"/>
      <c r="E22" s="15"/>
      <c r="F22" s="16"/>
      <c r="G22" s="16"/>
      <c r="H22" s="16"/>
      <c r="I22" s="17"/>
      <c r="J22" s="14"/>
      <c r="K22" s="20"/>
    </row>
    <row r="23" spans="1:11" x14ac:dyDescent="0.25">
      <c r="A23" s="8"/>
      <c r="B23" s="8"/>
      <c r="C23" s="18"/>
      <c r="D23" s="23"/>
      <c r="E23" s="15"/>
      <c r="F23" s="16"/>
      <c r="G23" s="16"/>
      <c r="H23" s="16"/>
      <c r="I23" s="17"/>
      <c r="J23" s="14"/>
      <c r="K23" s="20"/>
    </row>
    <row r="24" spans="1:11" x14ac:dyDescent="0.25">
      <c r="A24" s="8"/>
      <c r="B24" s="8"/>
      <c r="C24" s="18"/>
      <c r="D24" s="23"/>
      <c r="E24" s="15"/>
      <c r="F24" s="16"/>
      <c r="G24" s="16"/>
      <c r="H24" s="16"/>
      <c r="I24" s="17"/>
      <c r="J24" s="14"/>
      <c r="K24" s="20"/>
    </row>
    <row r="25" spans="1:11" x14ac:dyDescent="0.25">
      <c r="A25" s="8"/>
      <c r="B25" s="8"/>
      <c r="C25" s="18"/>
      <c r="D25" s="23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3"/>
      <c r="E26" s="15"/>
      <c r="F26" s="16"/>
      <c r="G26" s="16"/>
      <c r="H26" s="16"/>
      <c r="I26" s="17"/>
      <c r="J26" s="14"/>
      <c r="K26" s="20"/>
    </row>
    <row r="27" spans="1:11" x14ac:dyDescent="0.25">
      <c r="A27" s="8"/>
      <c r="B27" s="8"/>
      <c r="C27" s="18"/>
      <c r="D27" s="23"/>
      <c r="E27" s="15"/>
      <c r="F27" s="16"/>
      <c r="G27" s="16"/>
      <c r="H27" s="16"/>
      <c r="I27" s="17"/>
      <c r="J27" s="14"/>
      <c r="K27" s="20"/>
    </row>
    <row r="28" spans="1:11" x14ac:dyDescent="0.25">
      <c r="A28" s="8"/>
      <c r="B28" s="8"/>
      <c r="C28" s="18"/>
      <c r="D28" s="23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3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3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4:10" x14ac:dyDescent="0.25">
      <c r="H34" s="37" t="s">
        <v>16</v>
      </c>
      <c r="I34" s="37"/>
      <c r="J34" s="19">
        <f>SUM(J6:J33)</f>
        <v>4424.3</v>
      </c>
    </row>
    <row r="35" spans="4:10" x14ac:dyDescent="0.25">
      <c r="D35" t="s">
        <v>26</v>
      </c>
    </row>
    <row r="36" spans="4:10" x14ac:dyDescent="0.25">
      <c r="D36" t="s">
        <v>25</v>
      </c>
    </row>
  </sheetData>
  <sortState ref="A6:L13">
    <sortCondition ref="A6:A13"/>
  </sortState>
  <mergeCells count="3">
    <mergeCell ref="A4:B4"/>
    <mergeCell ref="E4:H4"/>
    <mergeCell ref="H34:I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2"/>
  <sheetViews>
    <sheetView tabSelected="1" workbookViewId="0">
      <selection activeCell="C36" sqref="C36"/>
    </sheetView>
  </sheetViews>
  <sheetFormatPr defaultRowHeight="15" x14ac:dyDescent="0.25"/>
  <cols>
    <col min="1" max="1" width="14.85546875" customWidth="1"/>
    <col min="2" max="2" width="15" customWidth="1"/>
    <col min="3" max="3" width="13.7109375" bestFit="1" customWidth="1"/>
    <col min="4" max="4" width="30" customWidth="1"/>
    <col min="5" max="5" width="12.28515625" customWidth="1"/>
    <col min="6" max="6" width="13.140625" customWidth="1"/>
    <col min="7" max="7" width="12.5703125" customWidth="1"/>
    <col min="8" max="8" width="22" bestFit="1" customWidth="1"/>
    <col min="9" max="9" width="13.7109375" customWidth="1"/>
    <col min="10" max="10" width="11.140625" bestFit="1" customWidth="1"/>
    <col min="12" max="12" width="51.85546875" bestFit="1" customWidth="1"/>
  </cols>
  <sheetData>
    <row r="2" spans="1:13" x14ac:dyDescent="0.25">
      <c r="A2" s="1" t="s">
        <v>0</v>
      </c>
      <c r="B2" s="1"/>
      <c r="C2" s="1" t="s">
        <v>27</v>
      </c>
    </row>
    <row r="4" spans="1:13" ht="60.75" thickBot="1" x14ac:dyDescent="0.3">
      <c r="A4" s="34" t="s">
        <v>1</v>
      </c>
      <c r="B4" s="35"/>
      <c r="C4" s="2" t="s">
        <v>2</v>
      </c>
      <c r="D4" s="2" t="s">
        <v>3</v>
      </c>
      <c r="E4" s="36" t="s">
        <v>4</v>
      </c>
      <c r="F4" s="36"/>
      <c r="G4" s="36"/>
      <c r="H4" s="36"/>
      <c r="I4" s="3" t="s">
        <v>12</v>
      </c>
      <c r="J4" s="30" t="s">
        <v>9</v>
      </c>
    </row>
    <row r="5" spans="1:13" x14ac:dyDescent="0.25">
      <c r="A5" s="2" t="s">
        <v>10</v>
      </c>
      <c r="B5" s="2" t="s">
        <v>11</v>
      </c>
      <c r="C5" s="2"/>
      <c r="D5" s="29"/>
      <c r="E5" s="4" t="s">
        <v>5</v>
      </c>
      <c r="F5" s="5" t="s">
        <v>6</v>
      </c>
      <c r="G5" s="5" t="s">
        <v>7</v>
      </c>
      <c r="H5" s="5" t="s">
        <v>8</v>
      </c>
      <c r="I5" s="6"/>
      <c r="J5" s="7"/>
    </row>
    <row r="6" spans="1:13" x14ac:dyDescent="0.25">
      <c r="A6" s="8">
        <v>41682</v>
      </c>
      <c r="B6" s="27">
        <v>41683</v>
      </c>
      <c r="C6" s="18" t="s">
        <v>24</v>
      </c>
      <c r="D6" s="23" t="s">
        <v>33</v>
      </c>
      <c r="E6" s="15"/>
      <c r="F6" s="16"/>
      <c r="G6" s="16">
        <v>20</v>
      </c>
      <c r="H6" s="16">
        <f>213.41+214.8</f>
        <v>428.21000000000004</v>
      </c>
      <c r="I6" s="16"/>
      <c r="J6" s="28">
        <f t="shared" ref="J6" si="0">SUM(E6:I6)</f>
        <v>448.21000000000004</v>
      </c>
      <c r="M6" s="26"/>
    </row>
    <row r="7" spans="1:13" x14ac:dyDescent="0.25">
      <c r="A7" s="8">
        <v>41664</v>
      </c>
      <c r="B7" s="8">
        <v>41664</v>
      </c>
      <c r="C7" s="18" t="s">
        <v>24</v>
      </c>
      <c r="D7" s="23" t="s">
        <v>29</v>
      </c>
      <c r="E7" s="11"/>
      <c r="F7" s="12"/>
      <c r="G7" s="12">
        <v>80</v>
      </c>
      <c r="H7" s="16"/>
      <c r="I7" s="16"/>
      <c r="J7" s="14">
        <f t="shared" ref="J7:J10" si="1">SUM(E7:I7)</f>
        <v>80</v>
      </c>
    </row>
    <row r="8" spans="1:13" x14ac:dyDescent="0.25">
      <c r="A8" s="8">
        <v>41664</v>
      </c>
      <c r="B8" s="8">
        <v>41668</v>
      </c>
      <c r="C8" s="18" t="s">
        <v>30</v>
      </c>
      <c r="D8" s="23" t="s">
        <v>29</v>
      </c>
      <c r="E8" s="15"/>
      <c r="F8" s="16">
        <v>21</v>
      </c>
      <c r="G8" s="12">
        <f>93.32+59.16</f>
        <v>152.47999999999999</v>
      </c>
      <c r="H8" s="16">
        <f>238.71+1.56+71.05</f>
        <v>311.32</v>
      </c>
      <c r="I8" s="16"/>
      <c r="J8" s="14">
        <f t="shared" si="1"/>
        <v>484.79999999999995</v>
      </c>
    </row>
    <row r="9" spans="1:13" x14ac:dyDescent="0.25">
      <c r="A9" s="8">
        <v>41719</v>
      </c>
      <c r="B9" s="8">
        <v>41719</v>
      </c>
      <c r="C9" s="18" t="s">
        <v>24</v>
      </c>
      <c r="D9" s="23" t="s">
        <v>29</v>
      </c>
      <c r="E9" s="11"/>
      <c r="F9" s="12"/>
      <c r="G9" s="12">
        <v>15</v>
      </c>
      <c r="H9" s="16"/>
      <c r="I9" s="16"/>
      <c r="J9" s="14">
        <f t="shared" si="1"/>
        <v>15</v>
      </c>
    </row>
    <row r="10" spans="1:13" x14ac:dyDescent="0.25">
      <c r="A10" s="8">
        <v>41711</v>
      </c>
      <c r="B10" s="8">
        <v>41712</v>
      </c>
      <c r="C10" s="18" t="s">
        <v>21</v>
      </c>
      <c r="D10" s="23" t="s">
        <v>31</v>
      </c>
      <c r="E10" s="11"/>
      <c r="F10" s="12">
        <v>2.76</v>
      </c>
      <c r="G10" s="12">
        <f>20+18</f>
        <v>38</v>
      </c>
      <c r="H10" s="16">
        <f>149.82+92.29</f>
        <v>242.11</v>
      </c>
      <c r="I10" s="16"/>
      <c r="J10" s="14">
        <f t="shared" si="1"/>
        <v>282.87</v>
      </c>
    </row>
    <row r="11" spans="1:13" s="33" customFormat="1" x14ac:dyDescent="0.25">
      <c r="A11" s="27"/>
      <c r="C11" s="18"/>
      <c r="D11" s="23"/>
      <c r="E11" s="15"/>
      <c r="F11" s="16"/>
      <c r="G11" s="16"/>
      <c r="H11" s="16"/>
      <c r="I11" s="16"/>
      <c r="J11" s="28"/>
    </row>
    <row r="12" spans="1:13" x14ac:dyDescent="0.25">
      <c r="A12" s="27"/>
      <c r="B12" s="27"/>
      <c r="C12" s="18"/>
      <c r="D12" s="23"/>
      <c r="E12" s="15"/>
      <c r="F12" s="16"/>
      <c r="G12" s="12"/>
      <c r="H12" s="16"/>
      <c r="I12" s="16"/>
      <c r="J12" s="14"/>
    </row>
    <row r="13" spans="1:13" x14ac:dyDescent="0.25">
      <c r="A13" s="8"/>
      <c r="B13" s="8"/>
      <c r="C13" s="18"/>
      <c r="D13" s="23"/>
      <c r="E13" s="11"/>
      <c r="F13" s="12"/>
      <c r="G13" s="12"/>
      <c r="H13" s="16"/>
      <c r="I13" s="16"/>
      <c r="J13" s="14"/>
      <c r="K13" s="20"/>
    </row>
    <row r="14" spans="1:13" x14ac:dyDescent="0.25">
      <c r="A14" s="8"/>
      <c r="B14" s="8"/>
      <c r="C14" s="18"/>
      <c r="D14" s="23"/>
      <c r="E14" s="15"/>
      <c r="F14" s="16"/>
      <c r="G14" s="16"/>
      <c r="H14" s="16"/>
      <c r="I14" s="17"/>
      <c r="J14" s="14"/>
      <c r="K14" s="20"/>
    </row>
    <row r="15" spans="1:13" x14ac:dyDescent="0.25">
      <c r="A15" s="8"/>
      <c r="B15" s="8"/>
      <c r="C15" s="18"/>
      <c r="D15" s="23"/>
      <c r="E15" s="15"/>
      <c r="F15" s="16"/>
      <c r="G15" s="16"/>
      <c r="H15" s="16"/>
      <c r="I15" s="17"/>
      <c r="J15" s="14"/>
      <c r="K15" s="20"/>
    </row>
    <row r="16" spans="1:13" x14ac:dyDescent="0.25">
      <c r="A16" s="8"/>
      <c r="B16" s="8"/>
      <c r="C16" s="18"/>
      <c r="D16" s="23"/>
      <c r="E16" s="15"/>
      <c r="F16" s="16"/>
      <c r="G16" s="16"/>
      <c r="H16" s="16"/>
      <c r="I16" s="17"/>
      <c r="J16" s="14"/>
    </row>
    <row r="17" spans="1:11" x14ac:dyDescent="0.25">
      <c r="A17" s="8"/>
      <c r="B17" s="8"/>
      <c r="C17" s="18"/>
      <c r="D17" s="23"/>
      <c r="E17" s="15"/>
      <c r="F17" s="16"/>
      <c r="G17" s="16"/>
      <c r="H17" s="16"/>
      <c r="I17" s="17"/>
      <c r="J17" s="14"/>
    </row>
    <row r="18" spans="1:11" x14ac:dyDescent="0.25">
      <c r="A18" s="8"/>
      <c r="B18" s="8"/>
      <c r="C18" s="18"/>
      <c r="D18" s="23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3"/>
      <c r="E19" s="15"/>
      <c r="F19" s="16"/>
      <c r="G19" s="16"/>
      <c r="H19" s="16"/>
      <c r="I19" s="17"/>
      <c r="J19" s="14"/>
      <c r="K19" s="20"/>
    </row>
    <row r="20" spans="1:11" x14ac:dyDescent="0.25">
      <c r="A20" s="8"/>
      <c r="B20" s="8"/>
      <c r="C20" s="18"/>
      <c r="D20" s="23"/>
      <c r="E20" s="15"/>
      <c r="F20" s="16"/>
      <c r="G20" s="16"/>
      <c r="H20" s="16"/>
      <c r="I20" s="17"/>
      <c r="J20" s="14"/>
      <c r="K20" s="20"/>
    </row>
    <row r="21" spans="1:11" x14ac:dyDescent="0.25">
      <c r="A21" s="8"/>
      <c r="B21" s="8"/>
      <c r="C21" s="18"/>
      <c r="D21" s="23"/>
      <c r="E21" s="15"/>
      <c r="F21" s="16"/>
      <c r="G21" s="16"/>
      <c r="H21" s="16"/>
      <c r="I21" s="17"/>
      <c r="J21" s="14"/>
      <c r="K21" s="20"/>
    </row>
    <row r="22" spans="1:11" x14ac:dyDescent="0.25">
      <c r="A22" s="8"/>
      <c r="B22" s="8"/>
      <c r="C22" s="18"/>
      <c r="D22" s="23"/>
      <c r="E22" s="15"/>
      <c r="F22" s="16"/>
      <c r="G22" s="16"/>
      <c r="H22" s="16"/>
      <c r="I22" s="17"/>
      <c r="J22" s="14"/>
      <c r="K22" s="20"/>
    </row>
    <row r="23" spans="1:11" x14ac:dyDescent="0.25">
      <c r="A23" s="8"/>
      <c r="B23" s="8"/>
      <c r="C23" s="18"/>
      <c r="D23" s="23"/>
      <c r="E23" s="15"/>
      <c r="F23" s="16"/>
      <c r="G23" s="16"/>
      <c r="H23" s="16"/>
      <c r="I23" s="17"/>
      <c r="J23" s="14"/>
    </row>
    <row r="24" spans="1:11" x14ac:dyDescent="0.25">
      <c r="A24" s="8"/>
      <c r="B24" s="8"/>
      <c r="C24" s="18"/>
      <c r="D24" s="23"/>
      <c r="E24" s="15"/>
      <c r="F24" s="16"/>
      <c r="G24" s="16"/>
      <c r="H24" s="16"/>
      <c r="I24" s="17"/>
      <c r="J24" s="14"/>
      <c r="K24" s="20"/>
    </row>
    <row r="25" spans="1:11" x14ac:dyDescent="0.25">
      <c r="A25" s="8"/>
      <c r="B25" s="8"/>
      <c r="C25" s="18"/>
      <c r="D25" s="23"/>
      <c r="E25" s="15"/>
      <c r="F25" s="16"/>
      <c r="G25" s="16"/>
      <c r="H25" s="16"/>
      <c r="I25" s="17"/>
      <c r="J25" s="14"/>
      <c r="K25" s="20"/>
    </row>
    <row r="26" spans="1:11" x14ac:dyDescent="0.25">
      <c r="A26" s="8"/>
      <c r="B26" s="8"/>
      <c r="C26" s="18"/>
      <c r="D26" s="23"/>
      <c r="E26" s="15"/>
      <c r="F26" s="16"/>
      <c r="G26" s="16"/>
      <c r="H26" s="16"/>
      <c r="I26" s="17"/>
      <c r="J26" s="14"/>
    </row>
    <row r="27" spans="1:11" x14ac:dyDescent="0.25">
      <c r="A27" s="8"/>
      <c r="B27" s="8"/>
      <c r="C27" s="18"/>
      <c r="D27" s="23"/>
      <c r="E27" s="15"/>
      <c r="F27" s="16"/>
      <c r="G27" s="16"/>
      <c r="H27" s="16"/>
      <c r="I27" s="17"/>
      <c r="J27" s="14"/>
    </row>
    <row r="28" spans="1:11" x14ac:dyDescent="0.25">
      <c r="A28" s="8"/>
      <c r="B28" s="8"/>
      <c r="C28" s="18"/>
      <c r="D28" s="23"/>
      <c r="E28" s="15"/>
      <c r="F28" s="16"/>
      <c r="G28" s="16"/>
      <c r="H28" s="16"/>
      <c r="I28" s="17"/>
      <c r="J28" s="14"/>
    </row>
    <row r="29" spans="1:11" x14ac:dyDescent="0.25">
      <c r="A29" s="9"/>
      <c r="B29" s="9"/>
      <c r="C29" s="18"/>
      <c r="D29" s="10"/>
      <c r="E29" s="15"/>
      <c r="F29" s="16"/>
      <c r="G29" s="16"/>
      <c r="H29" s="16"/>
      <c r="I29" s="17"/>
      <c r="J29" s="14"/>
    </row>
    <row r="30" spans="1:11" x14ac:dyDescent="0.25">
      <c r="A30" s="9"/>
      <c r="B30" s="9"/>
      <c r="C30" s="18"/>
      <c r="D30" s="10"/>
      <c r="E30" s="15"/>
      <c r="F30" s="16"/>
      <c r="G30" s="16"/>
      <c r="H30" s="16"/>
      <c r="I30" s="17"/>
      <c r="J30" s="14"/>
    </row>
    <row r="32" spans="1:11" x14ac:dyDescent="0.25">
      <c r="H32" s="37" t="s">
        <v>28</v>
      </c>
      <c r="I32" s="37"/>
      <c r="J32" s="19">
        <f>SUM(J6:J31)</f>
        <v>1310.88</v>
      </c>
    </row>
  </sheetData>
  <mergeCells count="3">
    <mergeCell ref="A4:B4"/>
    <mergeCell ref="E4:H4"/>
    <mergeCell ref="H32:I32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 Aug - 30 Sept</vt:lpstr>
      <vt:lpstr>Oct-Dec 2013</vt:lpstr>
      <vt:lpstr>Jan - March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2014-05-12T11:35:25Z</dcterms:modified>
</cp:coreProperties>
</file>